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СНТ 19 КМ 2024 год\СНТ 19 км\Общее собрание 2024\2024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D13" i="1" l="1"/>
  <c r="D24" i="1"/>
  <c r="D25" i="1"/>
  <c r="D26" i="1"/>
  <c r="D27" i="1"/>
  <c r="D4" i="1" l="1"/>
  <c r="E35" i="1" s="1"/>
</calcChain>
</file>

<file path=xl/sharedStrings.xml><?xml version="1.0" encoding="utf-8"?>
<sst xmlns="http://schemas.openxmlformats.org/spreadsheetml/2006/main" count="34" uniqueCount="34">
  <si>
    <t>Смета на 2024 год</t>
  </si>
  <si>
    <t>статьи расходов</t>
  </si>
  <si>
    <t>с 1-го участка</t>
  </si>
  <si>
    <t>расходная часть</t>
  </si>
  <si>
    <t>содержание общественного имущества</t>
  </si>
  <si>
    <t>общественные расходы</t>
  </si>
  <si>
    <t>вывоз мусора</t>
  </si>
  <si>
    <t>аренда мусорного контейнера</t>
  </si>
  <si>
    <t>очистка дорог снт от снега</t>
  </si>
  <si>
    <t>дорожный фонд</t>
  </si>
  <si>
    <t>охрана снт</t>
  </si>
  <si>
    <t>охрана ктс</t>
  </si>
  <si>
    <t>инвентарь</t>
  </si>
  <si>
    <t>земельный налог с ЗОП</t>
  </si>
  <si>
    <t>Техническое обслуживание оборудования СКУД и уличного освещения снт</t>
  </si>
  <si>
    <t>оплата и обслуживание уличного освещения снт</t>
  </si>
  <si>
    <t>техническое обслуживание и ремонт камер, шлагбаума</t>
  </si>
  <si>
    <t>Административно-хозяйственные расходы управления снт</t>
  </si>
  <si>
    <t>банковское обслуживание</t>
  </si>
  <si>
    <t>бухгалтерские услуги</t>
  </si>
  <si>
    <t>сопровождение сайта</t>
  </si>
  <si>
    <t>з/п председатель</t>
  </si>
  <si>
    <t>з/п разнорабочий</t>
  </si>
  <si>
    <t>налог на фот</t>
  </si>
  <si>
    <t>юридические услуги</t>
  </si>
  <si>
    <t>почтовые расходы</t>
  </si>
  <si>
    <t>офисные расходы снт, интернет, канцелярия</t>
  </si>
  <si>
    <t>связь</t>
  </si>
  <si>
    <t>программное обеспечение</t>
  </si>
  <si>
    <t>непредвиденные расходы</t>
  </si>
  <si>
    <t>с 1-го участка 10 соток в год</t>
  </si>
  <si>
    <t>детский праздник 01.06.2024, новый год</t>
  </si>
  <si>
    <t>спорт площадка</t>
  </si>
  <si>
    <t>установка сетчатого ограждения крыши площадки муссорного контейнера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</si>
</sst>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#,##0.00\ &quot;₽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8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4" fontId="2" fillId="0" borderId="6" xfId="1" applyFont="1" applyBorder="1"/>
    <xf numFmtId="44" fontId="0" fillId="0" borderId="6" xfId="1" applyFont="1" applyBorder="1"/>
    <xf numFmtId="44" fontId="0" fillId="0" borderId="7" xfId="1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44" fontId="2" fillId="0" borderId="5" xfId="1" applyFont="1" applyBorder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2" fillId="0" borderId="4" xfId="0" applyFont="1" applyBorder="1"/>
    <xf numFmtId="0" fontId="0" fillId="0" borderId="4" xfId="0" applyBorder="1"/>
    <xf numFmtId="0" fontId="0" fillId="0" borderId="4" xfId="0" applyFill="1" applyBorder="1"/>
    <xf numFmtId="0" fontId="0" fillId="0" borderId="10" xfId="0" applyFill="1" applyBorder="1"/>
    <xf numFmtId="0" fontId="2" fillId="0" borderId="8" xfId="0" applyFont="1" applyFill="1" applyBorder="1"/>
    <xf numFmtId="0" fontId="0" fillId="0" borderId="2" xfId="0" applyFill="1" applyBorder="1"/>
    <xf numFmtId="0" fontId="0" fillId="0" borderId="10" xfId="0" applyBorder="1"/>
    <xf numFmtId="0" fontId="0" fillId="0" borderId="8" xfId="0" applyBorder="1"/>
    <xf numFmtId="164" fontId="2" fillId="0" borderId="5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44" fontId="3" fillId="2" borderId="1" xfId="1" applyFont="1" applyFill="1" applyBorder="1"/>
    <xf numFmtId="0" fontId="5" fillId="0" borderId="0" xfId="0" applyFont="1"/>
    <xf numFmtId="164" fontId="0" fillId="0" borderId="5" xfId="0" applyNumberFormat="1" applyBorder="1" applyAlignment="1">
      <alignment horizontal="center"/>
    </xf>
    <xf numFmtId="44" fontId="0" fillId="0" borderId="5" xfId="1" applyFont="1" applyBorder="1"/>
    <xf numFmtId="164" fontId="0" fillId="0" borderId="1" xfId="0" applyNumberFormat="1" applyBorder="1" applyAlignment="1">
      <alignment horizontal="center"/>
    </xf>
    <xf numFmtId="44" fontId="0" fillId="0" borderId="1" xfId="1" applyFont="1" applyBorder="1"/>
    <xf numFmtId="0" fontId="4" fillId="0" borderId="9" xfId="0" applyFont="1" applyBorder="1" applyAlignment="1">
      <alignment horizont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5"/>
  <sheetViews>
    <sheetView tabSelected="1" workbookViewId="0">
      <selection activeCell="H17" sqref="H17"/>
    </sheetView>
  </sheetViews>
  <sheetFormatPr defaultRowHeight="15" x14ac:dyDescent="0.25"/>
  <cols>
    <col min="1" max="1" width="7.85546875" customWidth="1"/>
    <col min="2" max="2" width="4.7109375" style="1" customWidth="1"/>
    <col min="3" max="3" width="72.5703125" customWidth="1"/>
    <col min="4" max="4" width="29.42578125" style="2" customWidth="1"/>
    <col min="5" max="5" width="21.85546875" customWidth="1"/>
  </cols>
  <sheetData>
    <row r="2" spans="2:9" ht="21.75" thickBot="1" x14ac:dyDescent="0.4">
      <c r="B2" s="37" t="s">
        <v>0</v>
      </c>
      <c r="C2" s="37"/>
      <c r="D2" s="37"/>
      <c r="E2" s="37"/>
    </row>
    <row r="3" spans="2:9" ht="15.75" thickBot="1" x14ac:dyDescent="0.3">
      <c r="B3" s="3"/>
      <c r="C3" s="15" t="s">
        <v>1</v>
      </c>
      <c r="D3" s="4"/>
      <c r="E3" s="3">
        <v>700</v>
      </c>
    </row>
    <row r="4" spans="2:9" ht="15.75" thickBot="1" x14ac:dyDescent="0.3">
      <c r="B4" s="5"/>
      <c r="C4" s="16"/>
      <c r="D4" s="30">
        <f>SUM(D7:D34)</f>
        <v>6131468</v>
      </c>
      <c r="E4" s="3" t="s">
        <v>2</v>
      </c>
    </row>
    <row r="5" spans="2:9" ht="15.75" thickBot="1" x14ac:dyDescent="0.3">
      <c r="B5" s="5">
        <v>1</v>
      </c>
      <c r="C5" s="16" t="s">
        <v>3</v>
      </c>
      <c r="D5" s="26"/>
      <c r="E5" s="14"/>
    </row>
    <row r="6" spans="2:9" x14ac:dyDescent="0.25">
      <c r="B6" s="6"/>
      <c r="C6" s="17" t="s">
        <v>4</v>
      </c>
      <c r="D6" s="27"/>
      <c r="E6" s="7"/>
    </row>
    <row r="7" spans="2:9" x14ac:dyDescent="0.25">
      <c r="B7" s="10"/>
      <c r="C7" s="18" t="s">
        <v>5</v>
      </c>
      <c r="D7" s="28"/>
      <c r="E7" s="8"/>
    </row>
    <row r="8" spans="2:9" x14ac:dyDescent="0.25">
      <c r="B8" s="10"/>
      <c r="C8" s="19" t="s">
        <v>6</v>
      </c>
      <c r="D8" s="28">
        <v>432000</v>
      </c>
      <c r="E8" s="8"/>
    </row>
    <row r="9" spans="2:9" x14ac:dyDescent="0.25">
      <c r="B9" s="10"/>
      <c r="C9" s="19" t="s">
        <v>7</v>
      </c>
      <c r="D9" s="28">
        <v>80000</v>
      </c>
      <c r="E9" s="8"/>
    </row>
    <row r="10" spans="2:9" x14ac:dyDescent="0.25">
      <c r="B10" s="10"/>
      <c r="C10" s="19" t="s">
        <v>8</v>
      </c>
      <c r="D10" s="28">
        <v>360000</v>
      </c>
      <c r="E10" s="8"/>
    </row>
    <row r="11" spans="2:9" ht="18.75" x14ac:dyDescent="0.3">
      <c r="B11" s="10"/>
      <c r="C11" s="19" t="s">
        <v>9</v>
      </c>
      <c r="D11" s="28">
        <v>350000</v>
      </c>
      <c r="E11" s="8"/>
      <c r="I11" s="32"/>
    </row>
    <row r="12" spans="2:9" x14ac:dyDescent="0.25">
      <c r="B12" s="10"/>
      <c r="C12" s="19" t="s">
        <v>10</v>
      </c>
      <c r="D12" s="28">
        <f>110000*12</f>
        <v>1320000</v>
      </c>
      <c r="E12" s="8"/>
    </row>
    <row r="13" spans="2:9" x14ac:dyDescent="0.25">
      <c r="B13" s="10"/>
      <c r="C13" s="19" t="s">
        <v>11</v>
      </c>
      <c r="D13" s="28">
        <f>1500*12</f>
        <v>18000</v>
      </c>
      <c r="E13" s="8"/>
    </row>
    <row r="14" spans="2:9" x14ac:dyDescent="0.25">
      <c r="B14" s="10"/>
      <c r="C14" s="19" t="s">
        <v>12</v>
      </c>
      <c r="D14" s="28">
        <v>10000</v>
      </c>
      <c r="E14" s="8"/>
    </row>
    <row r="15" spans="2:9" x14ac:dyDescent="0.25">
      <c r="B15" s="10"/>
      <c r="C15" s="19" t="s">
        <v>33</v>
      </c>
      <c r="D15" s="28">
        <v>170000</v>
      </c>
      <c r="E15" s="8"/>
    </row>
    <row r="16" spans="2:9" x14ac:dyDescent="0.25">
      <c r="B16" s="10"/>
      <c r="C16" s="19" t="s">
        <v>32</v>
      </c>
      <c r="D16" s="28">
        <v>350000</v>
      </c>
      <c r="E16" s="8"/>
    </row>
    <row r="17" spans="2:5" x14ac:dyDescent="0.25">
      <c r="B17" s="10"/>
      <c r="C17" s="20" t="s">
        <v>31</v>
      </c>
      <c r="D17" s="28">
        <v>20000</v>
      </c>
      <c r="E17" s="8"/>
    </row>
    <row r="18" spans="2:5" ht="15.75" thickBot="1" x14ac:dyDescent="0.3">
      <c r="B18" s="11"/>
      <c r="C18" s="21" t="s">
        <v>13</v>
      </c>
      <c r="D18" s="29">
        <v>288116</v>
      </c>
      <c r="E18" s="9"/>
    </row>
    <row r="19" spans="2:5" ht="15.75" thickBot="1" x14ac:dyDescent="0.3">
      <c r="B19" s="3">
        <v>2</v>
      </c>
      <c r="C19" s="22" t="s">
        <v>14</v>
      </c>
      <c r="D19" s="35"/>
      <c r="E19" s="36"/>
    </row>
    <row r="20" spans="2:5" x14ac:dyDescent="0.25">
      <c r="B20" s="12"/>
      <c r="C20" s="23" t="s">
        <v>15</v>
      </c>
      <c r="D20" s="33">
        <v>300000</v>
      </c>
      <c r="E20" s="34"/>
    </row>
    <row r="21" spans="2:5" ht="15.75" thickBot="1" x14ac:dyDescent="0.3">
      <c r="B21" s="11"/>
      <c r="C21" s="21" t="s">
        <v>16</v>
      </c>
      <c r="D21" s="29">
        <v>150000</v>
      </c>
      <c r="E21" s="9"/>
    </row>
    <row r="22" spans="2:5" ht="15.75" thickBot="1" x14ac:dyDescent="0.3">
      <c r="B22" s="3">
        <v>3</v>
      </c>
      <c r="C22" s="22" t="s">
        <v>17</v>
      </c>
      <c r="D22" s="35"/>
      <c r="E22" s="36"/>
    </row>
    <row r="23" spans="2:5" x14ac:dyDescent="0.25">
      <c r="B23" s="12"/>
      <c r="C23" s="23" t="s">
        <v>18</v>
      </c>
      <c r="D23" s="33">
        <v>50000</v>
      </c>
      <c r="E23" s="34"/>
    </row>
    <row r="24" spans="2:5" x14ac:dyDescent="0.25">
      <c r="B24" s="10"/>
      <c r="C24" s="20" t="s">
        <v>19</v>
      </c>
      <c r="D24" s="28">
        <f>35000*12</f>
        <v>420000</v>
      </c>
      <c r="E24" s="8"/>
    </row>
    <row r="25" spans="2:5" x14ac:dyDescent="0.25">
      <c r="B25" s="10"/>
      <c r="C25" s="20" t="s">
        <v>20</v>
      </c>
      <c r="D25" s="28">
        <f>3*12000</f>
        <v>36000</v>
      </c>
      <c r="E25" s="8"/>
    </row>
    <row r="26" spans="2:5" x14ac:dyDescent="0.25">
      <c r="B26" s="10"/>
      <c r="C26" s="20" t="s">
        <v>21</v>
      </c>
      <c r="D26" s="28">
        <f>48000*12</f>
        <v>576000</v>
      </c>
      <c r="E26" s="8"/>
    </row>
    <row r="27" spans="2:5" x14ac:dyDescent="0.25">
      <c r="B27" s="10"/>
      <c r="C27" s="20" t="s">
        <v>22</v>
      </c>
      <c r="D27" s="28">
        <f>30000*12</f>
        <v>360000</v>
      </c>
      <c r="E27" s="8"/>
    </row>
    <row r="28" spans="2:5" x14ac:dyDescent="0.25">
      <c r="B28" s="10"/>
      <c r="C28" s="20" t="s">
        <v>23</v>
      </c>
      <c r="D28" s="28">
        <v>404352</v>
      </c>
      <c r="E28" s="8"/>
    </row>
    <row r="29" spans="2:5" x14ac:dyDescent="0.25">
      <c r="B29" s="10"/>
      <c r="C29" s="20" t="s">
        <v>25</v>
      </c>
      <c r="D29" s="28">
        <v>3000</v>
      </c>
      <c r="E29" s="8"/>
    </row>
    <row r="30" spans="2:5" x14ac:dyDescent="0.25">
      <c r="B30" s="10"/>
      <c r="C30" s="19" t="s">
        <v>24</v>
      </c>
      <c r="D30" s="28">
        <v>150000</v>
      </c>
      <c r="E30" s="8"/>
    </row>
    <row r="31" spans="2:5" x14ac:dyDescent="0.25">
      <c r="B31" s="10"/>
      <c r="C31" s="19" t="s">
        <v>26</v>
      </c>
      <c r="D31" s="28">
        <v>10000</v>
      </c>
      <c r="E31" s="8"/>
    </row>
    <row r="32" spans="2:5" x14ac:dyDescent="0.25">
      <c r="B32" s="10"/>
      <c r="C32" s="19" t="s">
        <v>27</v>
      </c>
      <c r="D32" s="28">
        <v>8000</v>
      </c>
      <c r="E32" s="8"/>
    </row>
    <row r="33" spans="2:5" x14ac:dyDescent="0.25">
      <c r="B33" s="10"/>
      <c r="C33" s="19" t="s">
        <v>28</v>
      </c>
      <c r="D33" s="28">
        <v>16000</v>
      </c>
      <c r="E33" s="8"/>
    </row>
    <row r="34" spans="2:5" ht="15.75" thickBot="1" x14ac:dyDescent="0.3">
      <c r="B34" s="11"/>
      <c r="C34" s="24" t="s">
        <v>29</v>
      </c>
      <c r="D34" s="29">
        <v>250000</v>
      </c>
      <c r="E34" s="9"/>
    </row>
    <row r="35" spans="2:5" ht="19.5" thickBot="1" x14ac:dyDescent="0.35">
      <c r="B35" s="13"/>
      <c r="C35" s="25"/>
      <c r="D35" s="30" t="s">
        <v>30</v>
      </c>
      <c r="E35" s="31">
        <f>D4/E3</f>
        <v>8759.24</v>
      </c>
    </row>
  </sheetData>
  <mergeCells count="1">
    <mergeCell ref="B2:E2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Пользователь Windows</cp:lastModifiedBy>
  <cp:lastPrinted>2024-02-02T22:54:42Z</cp:lastPrinted>
  <dcterms:created xsi:type="dcterms:W3CDTF">2015-06-05T18:19:34Z</dcterms:created>
  <dcterms:modified xsi:type="dcterms:W3CDTF">2024-04-05T14:21:50Z</dcterms:modified>
</cp:coreProperties>
</file>